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222270a53e381ad/Documents/GitHub/real_acquire_php/includes/"/>
    </mc:Choice>
  </mc:AlternateContent>
  <xr:revisionPtr revIDLastSave="6" documentId="8_{00DC6D58-A766-4339-9286-8096FD64150C}" xr6:coauthVersionLast="47" xr6:coauthVersionMax="47" xr10:uidLastSave="{8D4E4236-8D30-49E1-8E7A-FAE2547CFA14}"/>
  <bookViews>
    <workbookView xWindow="-108" yWindow="-108" windowWidth="23256" windowHeight="12456" xr2:uid="{068CA46B-0953-411C-B09B-519E76E6E0C9}"/>
  </bookViews>
  <sheets>
    <sheet name="Scenario Compar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1" i="1" l="1"/>
  <c r="E30" i="1"/>
  <c r="E11" i="1"/>
  <c r="E29" i="1"/>
  <c r="E5" i="1"/>
  <c r="B28" i="1"/>
  <c r="B27" i="1"/>
  <c r="B29" i="1" s="1"/>
  <c r="B30" i="1" s="1"/>
  <c r="B31" i="1" s="1"/>
  <c r="E21" i="1"/>
  <c r="E22" i="1" s="1"/>
  <c r="E20" i="1"/>
  <c r="E19" i="1"/>
  <c r="E18" i="1"/>
  <c r="B19" i="1"/>
  <c r="B20" i="1" s="1"/>
  <c r="E10" i="1"/>
  <c r="B17" i="1"/>
  <c r="E32" i="1" l="1"/>
  <c r="E33" i="1" s="1"/>
  <c r="E34" i="1" s="1"/>
  <c r="B18" i="1"/>
</calcChain>
</file>

<file path=xl/sharedStrings.xml><?xml version="1.0" encoding="utf-8"?>
<sst xmlns="http://schemas.openxmlformats.org/spreadsheetml/2006/main" count="45" uniqueCount="32">
  <si>
    <t>Address:</t>
  </si>
  <si>
    <t>Purchase Price:</t>
  </si>
  <si>
    <t>Square Footage:</t>
  </si>
  <si>
    <t>Bed/Bath:</t>
  </si>
  <si>
    <t>Amenties:</t>
  </si>
  <si>
    <t>Monthly HOA Dues:</t>
  </si>
  <si>
    <t>0102 Lake Ridge Circle, #1886, Keystone CO</t>
  </si>
  <si>
    <t>2 bed/2 bath</t>
  </si>
  <si>
    <t>Common hot tub, bus line, new construction</t>
  </si>
  <si>
    <t>Total Annual Expenses</t>
  </si>
  <si>
    <t>Annual Gross Rental Income:</t>
  </si>
  <si>
    <t>Taxes:</t>
  </si>
  <si>
    <t>Insurance:</t>
  </si>
  <si>
    <t>Incidentals:</t>
  </si>
  <si>
    <t>Utilities:</t>
  </si>
  <si>
    <t>HOA Dues:</t>
  </si>
  <si>
    <t>Profit/Loss Options Based on Financing &amp; Management Type</t>
  </si>
  <si>
    <t>Annual income:</t>
  </si>
  <si>
    <t>Annual Expenses</t>
  </si>
  <si>
    <t>Annual Profit/Loss</t>
  </si>
  <si>
    <t>Monthly profit/loss</t>
  </si>
  <si>
    <t>Conventional loan - no property manager</t>
  </si>
  <si>
    <t>Annual Income:</t>
  </si>
  <si>
    <t>Monthly mortgage amount</t>
  </si>
  <si>
    <t>Annual Mortgage Expenses</t>
  </si>
  <si>
    <t>Monthly Profit/Loss</t>
  </si>
  <si>
    <t>PM fee (30% of gross)</t>
  </si>
  <si>
    <t>Cash purchase - not professionally managed</t>
  </si>
  <si>
    <t>Cash purchase with property manager</t>
  </si>
  <si>
    <t>Loan purchase with property manager</t>
  </si>
  <si>
    <t>Monthly Rent:</t>
  </si>
  <si>
    <t>Real Acquire Vacation Rental Scenario Analyzer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</si>
</sst>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(&quot;$&quot;* #,##0_);_(&quot;$&quot;* \(#,##0\);_(&quot;$&quot;* &quot;-&quot;_);_(@_)"/>
    <numFmt numFmtId="44" formatCode="_(&quot;$&quot;* #,##0.00_);_(&quot;$&quot;* \(#,##0.00\);_(&quot;$&quot;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u val="singleAccounting"/>
      <sz val="11"/>
      <color rgb="FFFF0000"/>
      <name val="Calibri"/>
      <family val="2"/>
      <scheme val="minor"/>
    </font>
    <font>
      <b/>
      <sz val="11"/>
      <color rgb="FF3333FF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sz val="11"/>
      <color theme="9" tint="-0.499984740745262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9"/>
      <name val="Calibri"/>
      <family val="2"/>
      <scheme val="minor"/>
    </font>
    <font>
      <b/>
      <sz val="11"/>
      <color theme="9"/>
      <name val="Calibri"/>
      <family val="2"/>
      <scheme val="minor"/>
    </font>
    <font>
      <b/>
      <sz val="14"/>
      <color rgb="FF3333F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6">
    <xf numFmtId="0" fontId="0" fillId="0" borderId="0" xfId="0"/>
    <xf numFmtId="42" fontId="2" fillId="0" borderId="0" xfId="1" applyNumberFormat="1" applyFont="1" applyAlignment="1"/>
    <xf numFmtId="0" fontId="3" fillId="0" borderId="0" xfId="0" applyFont="1"/>
    <xf numFmtId="0" fontId="4" fillId="0" borderId="0" xfId="0" applyFont="1"/>
    <xf numFmtId="0" fontId="0" fillId="0" borderId="0" xfId="0" applyAlignment="1">
      <alignment horizontal="left"/>
    </xf>
    <xf numFmtId="44" fontId="2" fillId="0" borderId="0" xfId="1" applyFont="1"/>
    <xf numFmtId="16" fontId="0" fillId="0" borderId="0" xfId="0" applyNumberFormat="1" applyAlignment="1">
      <alignment horizontal="left"/>
    </xf>
    <xf numFmtId="44" fontId="5" fillId="0" borderId="0" xfId="1" applyFont="1"/>
    <xf numFmtId="44" fontId="7" fillId="0" borderId="0" xfId="1" applyFont="1"/>
    <xf numFmtId="44" fontId="0" fillId="0" borderId="0" xfId="0" applyNumberFormat="1"/>
    <xf numFmtId="0" fontId="6" fillId="0" borderId="1" xfId="0" applyFont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44" fontId="8" fillId="0" borderId="4" xfId="1" applyFont="1" applyBorder="1"/>
    <xf numFmtId="44" fontId="5" fillId="0" borderId="4" xfId="0" applyNumberFormat="1" applyFont="1" applyBorder="1"/>
    <xf numFmtId="0" fontId="0" fillId="0" borderId="5" xfId="0" applyBorder="1"/>
    <xf numFmtId="44" fontId="2" fillId="0" borderId="4" xfId="1" applyFont="1" applyBorder="1"/>
    <xf numFmtId="44" fontId="7" fillId="0" borderId="4" xfId="1" applyFont="1" applyBorder="1"/>
    <xf numFmtId="44" fontId="5" fillId="0" borderId="4" xfId="1" applyFont="1" applyBorder="1"/>
    <xf numFmtId="44" fontId="9" fillId="0" borderId="4" xfId="0" applyNumberFormat="1" applyFont="1" applyBorder="1"/>
    <xf numFmtId="44" fontId="3" fillId="0" borderId="4" xfId="0" applyNumberFormat="1" applyFont="1" applyBorder="1"/>
    <xf numFmtId="44" fontId="3" fillId="0" borderId="6" xfId="1" applyFont="1" applyBorder="1"/>
    <xf numFmtId="44" fontId="9" fillId="0" borderId="0" xfId="0" applyNumberFormat="1" applyFont="1"/>
    <xf numFmtId="0" fontId="0" fillId="0" borderId="6" xfId="0" applyBorder="1"/>
    <xf numFmtId="44" fontId="9" fillId="0" borderId="4" xfId="1" applyFont="1" applyBorder="1"/>
    <xf numFmtId="44" fontId="11" fillId="0" borderId="0" xfId="1" applyFont="1"/>
    <xf numFmtId="0" fontId="3" fillId="0" borderId="3" xfId="0" applyFont="1" applyBorder="1"/>
    <xf numFmtId="0" fontId="3" fillId="0" borderId="5" xfId="0" applyFont="1" applyBorder="1"/>
    <xf numFmtId="44" fontId="10" fillId="0" borderId="4" xfId="1" applyFont="1" applyBorder="1"/>
    <xf numFmtId="44" fontId="2" fillId="0" borderId="4" xfId="0" applyNumberFormat="1" applyFont="1" applyBorder="1"/>
    <xf numFmtId="44" fontId="3" fillId="0" borderId="4" xfId="1" applyFont="1" applyBorder="1"/>
    <xf numFmtId="0" fontId="12" fillId="0" borderId="0" xfId="0" applyFont="1"/>
    <xf numFmtId="0" fontId="6" fillId="0" borderId="0" xfId="0" applyFont="1"/>
    <xf numFmtId="0" fontId="14" fillId="2" borderId="0" xfId="0" applyFont="1" applyFill="1"/>
    <xf numFmtId="0" fontId="13" fillId="2" borderId="0" xfId="0" applyFont="1" applyFill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0EB291-CB1C-4DAC-A7D9-445282505726}">
  <dimension ref="A1:E34"/>
  <sheetViews>
    <sheetView tabSelected="1" workbookViewId="0">
      <selection activeCell="H6" sqref="H6"/>
    </sheetView>
  </sheetViews>
  <sheetFormatPr defaultRowHeight="14.4" x14ac:dyDescent="0.3"/>
  <cols>
    <col min="1" max="1" width="22.109375" customWidth="1"/>
    <col min="2" max="2" width="17.88671875" customWidth="1"/>
    <col min="3" max="3" width="4.6640625" customWidth="1"/>
    <col min="4" max="4" width="26.33203125" bestFit="1" customWidth="1"/>
    <col min="5" max="5" width="13.6640625" customWidth="1"/>
  </cols>
  <sheetData>
    <row r="1" spans="1:5" s="35" customFormat="1" ht="23.4" x14ac:dyDescent="0.45">
      <c r="A1" s="34" t="s">
        <v>31</v>
      </c>
    </row>
    <row r="2" spans="1:5" x14ac:dyDescent="0.3">
      <c r="A2" s="3" t="s">
        <v>0</v>
      </c>
      <c r="B2" s="3" t="s">
        <v>6</v>
      </c>
    </row>
    <row r="3" spans="1:5" x14ac:dyDescent="0.3">
      <c r="A3" t="s">
        <v>4</v>
      </c>
      <c r="B3" t="s">
        <v>8</v>
      </c>
    </row>
    <row r="5" spans="1:5" x14ac:dyDescent="0.3">
      <c r="A5" s="2" t="s">
        <v>1</v>
      </c>
      <c r="B5" s="1">
        <v>619000</v>
      </c>
      <c r="D5" s="2" t="s">
        <v>10</v>
      </c>
      <c r="E5" s="26">
        <f>PRODUCT(B6,12)</f>
        <v>36000</v>
      </c>
    </row>
    <row r="6" spans="1:5" x14ac:dyDescent="0.3">
      <c r="A6" s="2" t="s">
        <v>30</v>
      </c>
      <c r="B6" s="8">
        <v>3000</v>
      </c>
      <c r="D6" s="2" t="s">
        <v>11</v>
      </c>
      <c r="E6" s="5">
        <v>-1800</v>
      </c>
    </row>
    <row r="7" spans="1:5" x14ac:dyDescent="0.3">
      <c r="A7" s="2" t="s">
        <v>2</v>
      </c>
      <c r="B7" s="4">
        <v>1049</v>
      </c>
      <c r="D7" s="2" t="s">
        <v>12</v>
      </c>
      <c r="E7" s="5">
        <v>-500</v>
      </c>
    </row>
    <row r="8" spans="1:5" x14ac:dyDescent="0.3">
      <c r="A8" s="2" t="s">
        <v>3</v>
      </c>
      <c r="B8" s="6" t="s">
        <v>7</v>
      </c>
      <c r="D8" s="2" t="s">
        <v>13</v>
      </c>
      <c r="E8" s="5">
        <v>-1000</v>
      </c>
    </row>
    <row r="9" spans="1:5" x14ac:dyDescent="0.3">
      <c r="A9" s="2" t="s">
        <v>5</v>
      </c>
      <c r="B9" s="1">
        <v>-735</v>
      </c>
      <c r="D9" s="2" t="s">
        <v>14</v>
      </c>
      <c r="E9" s="5">
        <v>-250</v>
      </c>
    </row>
    <row r="10" spans="1:5" ht="16.2" x14ac:dyDescent="0.45">
      <c r="D10" s="2" t="s">
        <v>15</v>
      </c>
      <c r="E10" s="7">
        <f>PRODUCT(B9,12)</f>
        <v>-8820</v>
      </c>
    </row>
    <row r="11" spans="1:5" x14ac:dyDescent="0.3">
      <c r="D11" s="2" t="s">
        <v>9</v>
      </c>
      <c r="E11" s="23">
        <f>SUM(E6:E10)</f>
        <v>-12370</v>
      </c>
    </row>
    <row r="12" spans="1:5" x14ac:dyDescent="0.3">
      <c r="E12" s="9"/>
    </row>
    <row r="13" spans="1:5" ht="18" x14ac:dyDescent="0.35">
      <c r="A13" s="32" t="s">
        <v>16</v>
      </c>
    </row>
    <row r="14" spans="1:5" ht="15" thickBot="1" x14ac:dyDescent="0.35">
      <c r="D14" s="33"/>
    </row>
    <row r="15" spans="1:5" x14ac:dyDescent="0.3">
      <c r="A15" s="10" t="s">
        <v>27</v>
      </c>
      <c r="B15" s="11"/>
      <c r="D15" s="10" t="s">
        <v>21</v>
      </c>
      <c r="E15" s="11"/>
    </row>
    <row r="16" spans="1:5" x14ac:dyDescent="0.3">
      <c r="A16" s="12"/>
      <c r="B16" s="13"/>
      <c r="D16" s="12" t="s">
        <v>23</v>
      </c>
      <c r="E16" s="17">
        <v>-2364.16</v>
      </c>
    </row>
    <row r="17" spans="1:5" x14ac:dyDescent="0.3">
      <c r="A17" s="12" t="s">
        <v>17</v>
      </c>
      <c r="B17" s="14">
        <f>PRODUCT(B6,12)</f>
        <v>36000</v>
      </c>
      <c r="D17" s="12"/>
      <c r="E17" s="13"/>
    </row>
    <row r="18" spans="1:5" ht="16.2" x14ac:dyDescent="0.45">
      <c r="A18" s="12" t="s">
        <v>18</v>
      </c>
      <c r="B18" s="15">
        <f>SUM(E6:E10)</f>
        <v>-12370</v>
      </c>
      <c r="D18" s="12" t="s">
        <v>22</v>
      </c>
      <c r="E18" s="18">
        <f>PRODUCT(B6,12)</f>
        <v>36000</v>
      </c>
    </row>
    <row r="19" spans="1:5" x14ac:dyDescent="0.3">
      <c r="A19" s="27" t="s">
        <v>19</v>
      </c>
      <c r="B19" s="20">
        <f>SUM(B17:B18)</f>
        <v>23630</v>
      </c>
      <c r="D19" s="12" t="s">
        <v>18</v>
      </c>
      <c r="E19" s="17">
        <f>SUM(E6:E10)</f>
        <v>-12370</v>
      </c>
    </row>
    <row r="20" spans="1:5" ht="16.2" x14ac:dyDescent="0.45">
      <c r="A20" s="27" t="s">
        <v>20</v>
      </c>
      <c r="B20" s="25">
        <f>QUOTIENT(B19,12)</f>
        <v>1969</v>
      </c>
      <c r="D20" s="12" t="s">
        <v>24</v>
      </c>
      <c r="E20" s="19">
        <f>PRODUCT(E16,12)</f>
        <v>-28369.919999999998</v>
      </c>
    </row>
    <row r="21" spans="1:5" x14ac:dyDescent="0.3">
      <c r="A21" s="12"/>
      <c r="B21" s="13"/>
      <c r="D21" s="27" t="s">
        <v>19</v>
      </c>
      <c r="E21" s="21">
        <f>SUM(E18:E20)</f>
        <v>-4739.9199999999983</v>
      </c>
    </row>
    <row r="22" spans="1:5" ht="15" thickBot="1" x14ac:dyDescent="0.35">
      <c r="A22" s="16"/>
      <c r="B22" s="24"/>
      <c r="D22" s="28" t="s">
        <v>25</v>
      </c>
      <c r="E22" s="22">
        <f>QUOTIENT(E21,12)</f>
        <v>-394</v>
      </c>
    </row>
    <row r="24" spans="1:5" ht="15" thickBot="1" x14ac:dyDescent="0.35"/>
    <row r="25" spans="1:5" x14ac:dyDescent="0.3">
      <c r="A25" s="10" t="s">
        <v>28</v>
      </c>
      <c r="B25" s="11"/>
      <c r="D25" s="10" t="s">
        <v>29</v>
      </c>
      <c r="E25" s="11"/>
    </row>
    <row r="26" spans="1:5" x14ac:dyDescent="0.3">
      <c r="A26" s="12"/>
      <c r="B26" s="13"/>
      <c r="D26" s="12"/>
      <c r="E26" s="13"/>
    </row>
    <row r="27" spans="1:5" x14ac:dyDescent="0.3">
      <c r="A27" s="12" t="s">
        <v>17</v>
      </c>
      <c r="B27" s="29">
        <f>PRODUCT(B6,12)</f>
        <v>36000</v>
      </c>
      <c r="D27" s="12" t="s">
        <v>23</v>
      </c>
      <c r="E27" s="17">
        <v>-2364.16</v>
      </c>
    </row>
    <row r="28" spans="1:5" x14ac:dyDescent="0.3">
      <c r="A28" s="12" t="s">
        <v>18</v>
      </c>
      <c r="B28" s="30">
        <f>SUM(E6:E10)</f>
        <v>-12370</v>
      </c>
      <c r="D28" s="12"/>
      <c r="E28" s="13"/>
    </row>
    <row r="29" spans="1:5" ht="16.2" x14ac:dyDescent="0.45">
      <c r="A29" s="12" t="s">
        <v>26</v>
      </c>
      <c r="B29" s="19">
        <f>PRODUCT(B27,-0.3)</f>
        <v>-10800</v>
      </c>
      <c r="D29" s="12" t="s">
        <v>22</v>
      </c>
      <c r="E29" s="29">
        <f>PRODUCT(B6,12)</f>
        <v>36000</v>
      </c>
    </row>
    <row r="30" spans="1:5" x14ac:dyDescent="0.3">
      <c r="A30" s="27" t="s">
        <v>19</v>
      </c>
      <c r="B30" s="21">
        <f>SUM(B27,B28,B29)</f>
        <v>12830</v>
      </c>
      <c r="D30" s="12" t="s">
        <v>18</v>
      </c>
      <c r="E30" s="30">
        <f>SUM(E6:E10)</f>
        <v>-12370</v>
      </c>
    </row>
    <row r="31" spans="1:5" x14ac:dyDescent="0.3">
      <c r="A31" s="27" t="s">
        <v>20</v>
      </c>
      <c r="B31" s="31">
        <f>QUOTIENT(B30,12)</f>
        <v>1069</v>
      </c>
      <c r="D31" s="12" t="s">
        <v>24</v>
      </c>
      <c r="E31" s="17">
        <f>PRODUCT(E27,12)</f>
        <v>-28369.919999999998</v>
      </c>
    </row>
    <row r="32" spans="1:5" ht="16.2" x14ac:dyDescent="0.45">
      <c r="A32" s="12"/>
      <c r="B32" s="13"/>
      <c r="D32" s="12" t="s">
        <v>26</v>
      </c>
      <c r="E32" s="19">
        <f>PRODUCT(E29,-0.3)</f>
        <v>-10800</v>
      </c>
    </row>
    <row r="33" spans="1:5" x14ac:dyDescent="0.3">
      <c r="A33" s="12"/>
      <c r="B33" s="13"/>
      <c r="D33" s="27" t="s">
        <v>19</v>
      </c>
      <c r="E33" s="21">
        <f>SUM(E29,E30,E31,E32)</f>
        <v>-15539.919999999998</v>
      </c>
    </row>
    <row r="34" spans="1:5" ht="15" thickBot="1" x14ac:dyDescent="0.35">
      <c r="A34" s="16"/>
      <c r="B34" s="24"/>
      <c r="D34" s="28" t="s">
        <v>25</v>
      </c>
      <c r="E34" s="22">
        <f>QUOTIENT(E33,12)</f>
        <v>-1294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Scenario Compare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Beth</dc:creator>
  <cp:lastModifiedBy>DeWitt Gibson</cp:lastModifiedBy>
  <cp:lastPrinted>2020-01-21T19:56:52Z</cp:lastPrinted>
  <dcterms:created xsi:type="dcterms:W3CDTF">2020-01-21T18:52:52Z</dcterms:created>
  <dcterms:modified xsi:type="dcterms:W3CDTF">2024-11-18T20:27:58Z</dcterms:modified>
</cp:coreProperties>
</file>